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<sst xmlns="http://schemas.openxmlformats.org/spreadsheetml/2006/main" count="69" uniqueCount="60">
  <si>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Мораш да разбереш што значат буквите. Види го примерот под реден број 0.</t>
  </si>
  <si>
    <t>Само два члена на МЕНСА (и двајца кои не се членови) успеале да го решат точно целиот тест.</t>
  </si>
  <si>
    <t>РБ</t>
  </si>
  <si>
    <t>Шифра</t>
  </si>
  <si>
    <t>Одговор</t>
  </si>
  <si>
    <t>Точно</t>
  </si>
  <si>
    <t>МЕНСА</t>
  </si>
  <si>
    <t>Твојот резултат:</t>
  </si>
  <si>
    <r>
      <t xml:space="preserve">24 </t>
    </r>
    <r>
      <rPr>
        <b/>
        <sz val="12"/>
        <rFont val="Arial Narrow"/>
        <family val="2"/>
      </rPr>
      <t>ч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д</t>
    </r>
  </si>
  <si>
    <r>
      <t xml:space="preserve">31 </t>
    </r>
    <r>
      <rPr>
        <b/>
        <sz val="12"/>
        <rFont val="Arial Narrow"/>
        <family val="2"/>
      </rPr>
      <t>б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а</t>
    </r>
  </si>
  <si>
    <r>
      <t xml:space="preserve">7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н</t>
    </r>
  </si>
  <si>
    <r>
      <t xml:space="preserve">7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ч</t>
    </r>
  </si>
  <si>
    <r>
      <t xml:space="preserve">12 </t>
    </r>
    <r>
      <rPr>
        <b/>
        <sz val="12"/>
        <rFont val="Arial Narrow"/>
        <family val="2"/>
      </rPr>
      <t>з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х</t>
    </r>
  </si>
  <si>
    <r>
      <t xml:space="preserve">52 </t>
    </r>
    <r>
      <rPr>
        <b/>
        <sz val="12"/>
        <rFont val="Arial Narrow"/>
        <family val="2"/>
      </rPr>
      <t>к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ш</t>
    </r>
    <r>
      <rPr>
        <sz val="12"/>
        <rFont val="Arial Narrow"/>
        <family val="2"/>
      </rPr>
      <t xml:space="preserve"> (</t>
    </r>
    <r>
      <rPr>
        <b/>
        <sz val="12"/>
        <rFont val="Arial Narrow"/>
        <family val="2"/>
      </rPr>
      <t>б џ</t>
    </r>
    <r>
      <rPr>
        <sz val="12"/>
        <rFont val="Arial Narrow"/>
        <family val="2"/>
      </rPr>
      <t>)</t>
    </r>
  </si>
  <si>
    <r>
      <t xml:space="preserve">18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г и</t>
    </r>
  </si>
  <si>
    <r>
      <t xml:space="preserve">5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с</t>
    </r>
  </si>
  <si>
    <r>
      <t xml:space="preserve">90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п а</t>
    </r>
  </si>
  <si>
    <r>
      <t xml:space="preserve">32 е </t>
    </r>
    <r>
      <rPr>
        <b/>
        <sz val="12"/>
        <rFont val="Arial Narrow"/>
        <family val="2"/>
      </rPr>
      <t>т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с ф</t>
    </r>
    <r>
      <rPr>
        <sz val="12"/>
        <rFont val="Arial Narrow"/>
        <family val="2"/>
      </rPr>
      <t xml:space="preserve"> на која </t>
    </r>
    <r>
      <rPr>
        <b/>
        <sz val="12"/>
        <rFont val="Arial Narrow"/>
        <family val="2"/>
      </rPr>
      <t>в з</t>
    </r>
  </si>
  <si>
    <r>
      <t xml:space="preserve">15 </t>
    </r>
    <r>
      <rPr>
        <b/>
        <sz val="12"/>
        <rFont val="Arial Narrow"/>
        <family val="2"/>
      </rPr>
      <t>и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р т</t>
    </r>
  </si>
  <si>
    <r>
      <t xml:space="preserve">3 </t>
    </r>
    <r>
      <rPr>
        <b/>
        <sz val="12"/>
        <rFont val="Arial Narrow"/>
        <family val="2"/>
      </rPr>
      <t>т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т</t>
    </r>
  </si>
  <si>
    <r>
      <t xml:space="preserve">11 </t>
    </r>
    <r>
      <rPr>
        <b/>
        <sz val="12"/>
        <rFont val="Arial Narrow"/>
        <family val="2"/>
      </rPr>
      <t>и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ф т</t>
    </r>
  </si>
  <si>
    <r>
      <t xml:space="preserve">12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</si>
  <si>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29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ф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п г</t>
    </r>
  </si>
  <si>
    <r>
      <t xml:space="preserve">365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</si>
  <si>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52 </t>
    </r>
    <r>
      <rPr>
        <b/>
        <sz val="12"/>
        <rFont val="Arial Narrow"/>
        <family val="2"/>
      </rPr>
      <t>н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</si>
  <si>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9 </t>
    </r>
    <r>
      <rPr>
        <b/>
        <sz val="12"/>
        <rFont val="Arial Narrow"/>
        <family val="2"/>
      </rPr>
      <t>ж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м</t>
    </r>
  </si>
  <si>
    <r>
      <t xml:space="preserve">60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ч</t>
    </r>
  </si>
  <si>
    <r>
      <t xml:space="preserve">23 </t>
    </r>
    <r>
      <rPr>
        <b/>
        <sz val="12"/>
        <rFont val="Arial Narrow"/>
        <family val="2"/>
      </rPr>
      <t>п ј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ч т</t>
    </r>
  </si>
  <si>
    <r>
      <t xml:space="preserve">64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ш т</t>
    </r>
  </si>
  <si>
    <r>
      <t xml:space="preserve">100 </t>
    </r>
    <r>
      <rPr>
        <b/>
        <sz val="12"/>
        <rFont val="Arial Narrow"/>
        <family val="2"/>
      </rPr>
      <t>г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в</t>
    </r>
  </si>
  <si>
    <t>ТЕСТОТ СЕ ПОПОЛНУВА НА КИРИЛИЦА СО МАКЕДОНСКА ПОДДРШКА И СО МАЛИ БУКВИ</t>
  </si>
  <si>
    <t>[</t>
  </si>
  <si>
    <t>{</t>
  </si>
  <si>
    <t>]</t>
  </si>
  <si>
    <t>}</t>
  </si>
  <si>
    <t>\</t>
  </si>
  <si>
    <t>|</t>
  </si>
  <si>
    <t>;</t>
  </si>
  <si>
    <t>:</t>
  </si>
  <si>
    <t>'</t>
  </si>
  <si>
    <t>"</t>
  </si>
  <si>
    <t>=</t>
  </si>
  <si>
    <t>ш</t>
  </si>
  <si>
    <t>Ш</t>
  </si>
  <si>
    <t>ѓ</t>
  </si>
  <si>
    <t>Ѓ</t>
  </si>
  <si>
    <t>ж</t>
  </si>
  <si>
    <t>Ж</t>
  </si>
  <si>
    <t>ч</t>
  </si>
  <si>
    <t>Ч</t>
  </si>
  <si>
    <t>ќ</t>
  </si>
  <si>
    <t>Ќ</t>
  </si>
  <si>
    <t>Оценка</t>
  </si>
  <si>
    <t>Според МЕНСА доколку точно решиш 19 или повеќе, ти си „гение“.</t>
  </si>
  <si>
    <t>Поздрав од:</t>
  </si>
  <si>
    <t>Петар Петренко</t>
  </si>
  <si>
    <t>Ѓуро Стрезоски</t>
  </si>
  <si>
    <t>24 часови во денот</t>
  </si>
  <si>
    <r>
      <t xml:space="preserve">Бодови: 1 - 5 = просек, </t>
    </r>
    <r>
      <rPr>
        <b/>
        <sz val="12"/>
        <color indexed="10"/>
        <rFont val="Arial Narrow"/>
        <family val="2"/>
      </rPr>
      <t>6 - 11 = интелигентен</t>
    </r>
    <r>
      <rPr>
        <b/>
        <sz val="12"/>
        <rFont val="Arial Narrow"/>
        <family val="2"/>
      </rPr>
      <t xml:space="preserve">, </t>
    </r>
    <r>
      <rPr>
        <b/>
        <sz val="12"/>
        <color indexed="52"/>
        <rFont val="Arial Narrow"/>
        <family val="2"/>
      </rPr>
      <t>12 - 18 = многу интелигентен</t>
    </r>
    <r>
      <rPr>
        <b/>
        <sz val="12"/>
        <rFont val="Arial Narrow"/>
        <family val="2"/>
      </rPr>
      <t xml:space="preserve">, </t>
    </r>
    <r>
      <rPr>
        <b/>
        <sz val="12"/>
        <color indexed="57"/>
        <rFont val="Arial Narrow"/>
        <family val="2"/>
      </rPr>
      <t>19+ = Гение</t>
    </r>
  </si>
  <si>
    <r>
      <t xml:space="preserve">16 </t>
    </r>
    <r>
      <rPr>
        <b/>
        <sz val="12"/>
        <rFont val="Arial Narrow"/>
        <family val="2"/>
      </rPr>
      <t>к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од </t>
    </r>
    <r>
      <rPr>
        <b/>
        <sz val="12"/>
        <rFont val="Arial Narrow"/>
        <family val="2"/>
      </rPr>
      <t>в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</si>
</sst>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9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b/>
      <sz val="48"/>
      <name val="Arial Narrow"/>
      <family val="2"/>
    </font>
    <font>
      <b/>
      <sz val="12"/>
      <color indexed="10"/>
      <name val="Arial Narrow"/>
      <family val="2"/>
    </font>
    <font>
      <b/>
      <sz val="12"/>
      <color indexed="52"/>
      <name val="Arial Narrow"/>
      <family val="2"/>
    </font>
    <font>
      <b/>
      <sz val="12"/>
      <color indexed="57"/>
      <name val="Arial Narrow"/>
      <family val="2"/>
    </font>
    <font>
      <b/>
      <sz val="28"/>
      <name val="Arial Narrow"/>
      <family val="2"/>
    </font>
    <font>
      <b/>
      <sz val="14"/>
      <name val="Arial Narrow"/>
      <family val="2"/>
    </font>
    <font>
      <b/>
      <sz val="14"/>
      <color indexed="1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10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49" fontId="11" fillId="36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 applyProtection="1">
      <alignment horizontal="center" vertical="center" textRotation="90"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workbookViewId="0" topLeftCell="A16">
      <selection activeCell="C8" sqref="C8"/>
    </sheetView>
  </sheetViews>
  <sheetFormatPr defaultColWidth="9.140625" defaultRowHeight="12.75"/>
  <cols>
    <col min="1" max="1" width="5.00390625" style="1" customWidth="1"/>
    <col min="2" max="2" width="22.8515625" style="1" bestFit="1" customWidth="1"/>
    <col min="3" max="3" width="64.28125" style="1" bestFit="1" customWidth="1"/>
    <col min="4" max="4" width="11.140625" style="1" bestFit="1" customWidth="1"/>
    <col min="5" max="5" width="3.28125" style="1" customWidth="1"/>
    <col min="6" max="18" width="2.8515625" style="1" customWidth="1"/>
    <col min="19" max="16384" width="9.140625" style="1" customWidth="1"/>
  </cols>
  <sheetData>
    <row r="1" spans="1:18" ht="23.25" customHeight="1">
      <c r="A1" s="32" t="s">
        <v>0</v>
      </c>
      <c r="B1" s="32"/>
      <c r="C1" s="32"/>
      <c r="D1" s="30" t="s">
        <v>6</v>
      </c>
      <c r="F1" s="29" t="s">
        <v>30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.75" customHeight="1">
      <c r="A2" s="32" t="s">
        <v>53</v>
      </c>
      <c r="B2" s="32"/>
      <c r="C2" s="32"/>
      <c r="D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customHeight="1">
      <c r="A3" s="32" t="s">
        <v>1</v>
      </c>
      <c r="B3" s="32"/>
      <c r="C3" s="32"/>
      <c r="D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.75" customHeight="1">
      <c r="A4" s="33" t="s">
        <v>58</v>
      </c>
      <c r="B4" s="33"/>
      <c r="C4" s="33"/>
      <c r="D4" s="30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11" ht="15.75" customHeight="1">
      <c r="A6" s="2" t="s">
        <v>2</v>
      </c>
      <c r="B6" s="3" t="s">
        <v>3</v>
      </c>
      <c r="C6" s="3" t="s">
        <v>4</v>
      </c>
      <c r="D6" s="4" t="s">
        <v>52</v>
      </c>
      <c r="F6" s="21" t="s">
        <v>54</v>
      </c>
      <c r="G6" s="20"/>
      <c r="H6" s="20"/>
      <c r="I6" s="20"/>
      <c r="J6" s="20"/>
      <c r="K6" s="20"/>
    </row>
    <row r="7" spans="1:11" ht="15.75" customHeight="1">
      <c r="A7" s="5">
        <v>0</v>
      </c>
      <c r="B7" s="6" t="s">
        <v>8</v>
      </c>
      <c r="C7" s="6" t="s">
        <v>57</v>
      </c>
      <c r="D7" s="7" t="s">
        <v>5</v>
      </c>
      <c r="F7" s="22" t="s">
        <v>55</v>
      </c>
      <c r="G7" s="20"/>
      <c r="H7" s="20"/>
      <c r="I7" s="20"/>
      <c r="J7" s="20"/>
      <c r="K7" s="20"/>
    </row>
    <row r="8" spans="1:11" ht="15.75" customHeight="1">
      <c r="A8" s="8">
        <v>1</v>
      </c>
      <c r="B8" s="9" t="s">
        <v>9</v>
      </c>
      <c r="C8" s="16"/>
      <c r="D8" s="27">
        <f>IF(C8="","",IF(C8="31 буква во азбуката","Точно","Погрешно"))</f>
      </c>
      <c r="F8" s="22" t="s">
        <v>56</v>
      </c>
      <c r="G8" s="20"/>
      <c r="H8" s="20"/>
      <c r="I8" s="20"/>
      <c r="J8" s="20"/>
      <c r="K8" s="20"/>
    </row>
    <row r="9" spans="1:11" ht="15.75" customHeight="1">
      <c r="A9" s="10">
        <v>2</v>
      </c>
      <c r="B9" s="11" t="s">
        <v>10</v>
      </c>
      <c r="C9" s="17"/>
      <c r="D9" s="28">
        <f>IF(C9="","",IF(C9="7 дена во неделата","Точно","Погрешно"))</f>
      </c>
      <c r="F9" s="20"/>
      <c r="G9" s="20"/>
      <c r="H9" s="20"/>
      <c r="I9" s="20"/>
      <c r="J9" s="20"/>
      <c r="K9" s="20"/>
    </row>
    <row r="10" spans="1:21" ht="15.75" customHeight="1">
      <c r="A10" s="8">
        <v>3</v>
      </c>
      <c r="B10" s="9" t="s">
        <v>11</v>
      </c>
      <c r="C10" s="16"/>
      <c r="D10" s="27">
        <f>IF(C10="","",IF(C10="7 светски чуда","Точно","Погрешно"))</f>
      </c>
      <c r="F10" s="26">
        <f>IF($D$30&gt;18,"Јави се на:","")</f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4"/>
      <c r="U10" s="24"/>
    </row>
    <row r="11" spans="1:21" ht="15.75" customHeight="1">
      <c r="A11" s="10">
        <v>4</v>
      </c>
      <c r="B11" s="11" t="s">
        <v>12</v>
      </c>
      <c r="C11" s="17"/>
      <c r="D11" s="28">
        <f>IF(C11="","",IF(C11="12 знаци во хороскопот","Точно","Погрешно"))</f>
      </c>
      <c r="F11" s="26">
        <f>IF($D$30&gt;18,"075 / 39-39-49","")</f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4"/>
      <c r="U11" s="24"/>
    </row>
    <row r="12" spans="1:21" ht="15.75" customHeight="1">
      <c r="A12" s="8">
        <v>5</v>
      </c>
      <c r="B12" s="9" t="s">
        <v>13</v>
      </c>
      <c r="C12" s="16"/>
      <c r="D12" s="27">
        <f>IF(C12="","",IF(C12="52 карти во шпил (без џокери)","Точно","Погрешно"))</f>
      </c>
      <c r="F12" s="26">
        <f>IF($D$30&gt;18,"petarpetrenko@yahoo.com","")</f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4"/>
      <c r="U12" s="24"/>
    </row>
    <row r="13" spans="1:21" ht="15.75" customHeight="1">
      <c r="A13" s="10">
        <v>6</v>
      </c>
      <c r="B13" s="11" t="s">
        <v>59</v>
      </c>
      <c r="C13" s="17"/>
      <c r="D13" s="28">
        <f>IF(C13="","",IF(C13="16 краци на сонцето од вергина","Точно","Погрешно"))</f>
      </c>
      <c r="F13" s="23"/>
      <c r="G13" s="23"/>
      <c r="H13" s="23"/>
      <c r="I13" s="23"/>
      <c r="J13" s="23"/>
      <c r="K13" s="23"/>
      <c r="L13" s="25"/>
      <c r="M13" s="25"/>
      <c r="N13" s="25"/>
      <c r="O13" s="25"/>
      <c r="P13" s="25"/>
      <c r="Q13" s="25"/>
      <c r="R13" s="25"/>
      <c r="S13" s="24"/>
      <c r="T13" s="24"/>
      <c r="U13" s="24"/>
    </row>
    <row r="14" spans="1:21" ht="15.75" customHeight="1">
      <c r="A14" s="8">
        <v>7</v>
      </c>
      <c r="B14" s="9" t="s">
        <v>14</v>
      </c>
      <c r="C14" s="16"/>
      <c r="D14" s="27">
        <f>IF(C14="","",IF(C14="18 дупки на голф игралиште","Точно","Погрешно"))</f>
      </c>
      <c r="F14" s="23"/>
      <c r="G14" s="23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4"/>
      <c r="T14" s="24"/>
      <c r="U14" s="24"/>
    </row>
    <row r="15" spans="1:21" ht="15.75">
      <c r="A15" s="10">
        <v>8</v>
      </c>
      <c r="B15" s="11" t="s">
        <v>15</v>
      </c>
      <c r="C15" s="17"/>
      <c r="D15" s="28">
        <f>IF(C15="","",IF(C15="5 прсти на стапалото","Точно","Погрешно"))</f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4"/>
      <c r="T15" s="24"/>
      <c r="U15" s="24"/>
    </row>
    <row r="16" spans="1:21" ht="15.75">
      <c r="A16" s="8">
        <v>9</v>
      </c>
      <c r="B16" s="9" t="s">
        <v>16</v>
      </c>
      <c r="C16" s="16"/>
      <c r="D16" s="27">
        <f>IF(C16="","",IF(C16="90 степени во прав агол","Точно","Погрешно"))</f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4"/>
      <c r="U16" s="24"/>
    </row>
    <row r="17" spans="1:21" ht="15.75">
      <c r="A17" s="10">
        <v>10</v>
      </c>
      <c r="B17" s="11" t="s">
        <v>17</v>
      </c>
      <c r="C17" s="17"/>
      <c r="D17" s="28">
        <f>IF(C17="","",IF(C17="32 е температурата во степени фаренхајтови на која водата замрзнува","Точно","Погрешно"))</f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4"/>
      <c r="T17" s="24"/>
      <c r="U17" s="24"/>
    </row>
    <row r="18" spans="1:21" ht="15.75">
      <c r="A18" s="8">
        <v>11</v>
      </c>
      <c r="B18" s="9" t="s">
        <v>18</v>
      </c>
      <c r="C18" s="16"/>
      <c r="D18" s="27">
        <f>IF(C18="","",IF(C18="15 играчи во рагби тим","Точно","Погрешно"))</f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24"/>
      <c r="U18" s="24"/>
    </row>
    <row r="19" spans="1:4" ht="15.75">
      <c r="A19" s="10">
        <v>12</v>
      </c>
      <c r="B19" s="11" t="s">
        <v>19</v>
      </c>
      <c r="C19" s="17"/>
      <c r="D19" s="28">
        <f>IF(C19="","",IF(C19="3 тркала на трициклот","Точно","Погрешно"))</f>
      </c>
    </row>
    <row r="20" spans="1:8" ht="15.75">
      <c r="A20" s="8">
        <v>13</v>
      </c>
      <c r="B20" s="9" t="s">
        <v>20</v>
      </c>
      <c r="C20" s="16"/>
      <c r="D20" s="27">
        <f>IF(C20="","",IF(C20="11 играчи во фудбалски тим","Точно","Погрешно"))</f>
      </c>
      <c r="F20" s="18" t="s">
        <v>31</v>
      </c>
      <c r="G20" s="19" t="s">
        <v>41</v>
      </c>
      <c r="H20" s="18" t="s">
        <v>42</v>
      </c>
    </row>
    <row r="21" spans="1:8" ht="15.75">
      <c r="A21" s="10">
        <v>14</v>
      </c>
      <c r="B21" s="11" t="s">
        <v>21</v>
      </c>
      <c r="C21" s="17"/>
      <c r="D21" s="28">
        <f>IF(C21="","",IF(C21="12 месеци во годината","Точно","Погрешно"))</f>
      </c>
      <c r="F21" s="18" t="s">
        <v>32</v>
      </c>
      <c r="G21" s="19" t="s">
        <v>41</v>
      </c>
      <c r="H21" s="18" t="s">
        <v>43</v>
      </c>
    </row>
    <row r="22" spans="1:8" ht="15.75">
      <c r="A22" s="8">
        <v>15</v>
      </c>
      <c r="B22" s="9" t="s">
        <v>22</v>
      </c>
      <c r="C22" s="16"/>
      <c r="D22" s="27">
        <f>IF(C22="","",IF(C22="29 дена во февруари во престапна година","Точно","Погрешно"))</f>
      </c>
      <c r="F22" s="18" t="s">
        <v>33</v>
      </c>
      <c r="G22" s="19" t="s">
        <v>41</v>
      </c>
      <c r="H22" s="18" t="s">
        <v>44</v>
      </c>
    </row>
    <row r="23" spans="1:8" ht="15.75">
      <c r="A23" s="10">
        <v>16</v>
      </c>
      <c r="B23" s="11" t="s">
        <v>23</v>
      </c>
      <c r="C23" s="17"/>
      <c r="D23" s="28">
        <f>IF(C23="","",IF(C23="365 дена во годината","Точно","Погрешно"))</f>
      </c>
      <c r="F23" s="18" t="s">
        <v>34</v>
      </c>
      <c r="G23" s="19" t="s">
        <v>41</v>
      </c>
      <c r="H23" s="18" t="s">
        <v>45</v>
      </c>
    </row>
    <row r="24" spans="1:8" ht="15.75">
      <c r="A24" s="8">
        <v>17</v>
      </c>
      <c r="B24" s="9" t="s">
        <v>24</v>
      </c>
      <c r="C24" s="16"/>
      <c r="D24" s="27">
        <f>IF(C24="","",IF(C24="52 недели во годината","Точно","Погрешно"))</f>
      </c>
      <c r="F24" s="18" t="s">
        <v>35</v>
      </c>
      <c r="G24" s="19" t="s">
        <v>41</v>
      </c>
      <c r="H24" s="18" t="s">
        <v>46</v>
      </c>
    </row>
    <row r="25" spans="1:8" ht="15.75">
      <c r="A25" s="10">
        <v>18</v>
      </c>
      <c r="B25" s="11" t="s">
        <v>25</v>
      </c>
      <c r="C25" s="17"/>
      <c r="D25" s="28">
        <f>IF(C25="","",IF(C25="9 животи на мачката","Точно","Погрешно"))</f>
      </c>
      <c r="F25" s="18" t="s">
        <v>36</v>
      </c>
      <c r="G25" s="19" t="s">
        <v>41</v>
      </c>
      <c r="H25" s="18" t="s">
        <v>47</v>
      </c>
    </row>
    <row r="26" spans="1:8" ht="15.75">
      <c r="A26" s="8">
        <v>19</v>
      </c>
      <c r="B26" s="9" t="s">
        <v>26</v>
      </c>
      <c r="C26" s="16"/>
      <c r="D26" s="27">
        <f>IF(C26="","",IF(C26="60 минути во часот","Точно","Погрешно"))</f>
      </c>
      <c r="F26" s="18" t="s">
        <v>37</v>
      </c>
      <c r="G26" s="19" t="s">
        <v>41</v>
      </c>
      <c r="H26" s="18" t="s">
        <v>48</v>
      </c>
    </row>
    <row r="27" spans="1:8" ht="15.75">
      <c r="A27" s="10">
        <v>20</v>
      </c>
      <c r="B27" s="11" t="s">
        <v>27</v>
      </c>
      <c r="C27" s="17"/>
      <c r="D27" s="28">
        <f>IF(C27="","",IF(C27="23 проценти јаглерод во човечкото тело","Точно","Погрешно"))</f>
      </c>
      <c r="F27" s="18" t="s">
        <v>38</v>
      </c>
      <c r="G27" s="19" t="s">
        <v>41</v>
      </c>
      <c r="H27" s="18" t="s">
        <v>49</v>
      </c>
    </row>
    <row r="28" spans="1:8" ht="15.75">
      <c r="A28" s="8">
        <v>21</v>
      </c>
      <c r="B28" s="9" t="s">
        <v>28</v>
      </c>
      <c r="C28" s="16"/>
      <c r="D28" s="27">
        <f>IF(C28="","",IF(C28="64 полиња на шаховската табла","Точно","Погрешно"))</f>
      </c>
      <c r="F28" s="19" t="s">
        <v>39</v>
      </c>
      <c r="G28" s="19" t="s">
        <v>41</v>
      </c>
      <c r="H28" s="18" t="s">
        <v>50</v>
      </c>
    </row>
    <row r="29" spans="1:8" ht="15.75">
      <c r="A29" s="10">
        <v>22</v>
      </c>
      <c r="B29" s="11" t="s">
        <v>29</v>
      </c>
      <c r="C29" s="17"/>
      <c r="D29" s="28">
        <f>IF(C29="","",IF(C29="100 години во векот","Точно","Погрешно"))</f>
      </c>
      <c r="F29" s="19" t="s">
        <v>40</v>
      </c>
      <c r="G29" s="19" t="s">
        <v>41</v>
      </c>
      <c r="H29" s="18" t="s">
        <v>51</v>
      </c>
    </row>
    <row r="30" spans="3:11" ht="61.5" customHeight="1">
      <c r="C30" s="12" t="s">
        <v>7</v>
      </c>
      <c r="D30" s="13">
        <f>COUNTIF(D8:D29,"Точно")</f>
        <v>0</v>
      </c>
      <c r="F30" s="14"/>
      <c r="G30" s="14"/>
      <c r="H30" s="14"/>
      <c r="I30" s="14"/>
      <c r="J30" s="14"/>
      <c r="K30" s="14"/>
    </row>
    <row r="31" spans="1:4" ht="60">
      <c r="A31" s="31">
        <f>IF(D30=0,"",IF(AND(D30&gt;=1,D30&lt;6),"ПРОСЕК",IF(AND(D30&gt;=6,D30&lt;=11),"ИНТЕЛИГЕНТЕН",IF(AND(D30&gt;=12,D30&lt;=18),"МНОГУ ИНТЕЛИГЕНТЕН","ГЕНИЕ!!!"))))</f>
      </c>
      <c r="B31" s="31"/>
      <c r="C31" s="31"/>
      <c r="D31" s="31"/>
    </row>
    <row r="32" spans="3:4" ht="15.75" customHeight="1">
      <c r="C32" s="15"/>
      <c r="D32" s="13"/>
    </row>
    <row r="33" spans="3:4" ht="15.75" customHeight="1">
      <c r="C33" s="15"/>
      <c r="D33" s="13"/>
    </row>
  </sheetData>
  <sheetProtection password="C040" sheet="1" objects="1" scenarios="1" selectLockedCells="1"/>
  <mergeCells count="7">
    <mergeCell ref="F1:R4"/>
    <mergeCell ref="D1:D4"/>
    <mergeCell ref="A31:D31"/>
    <mergeCell ref="A1:C1"/>
    <mergeCell ref="A2:C2"/>
    <mergeCell ref="A3:C3"/>
    <mergeCell ref="A4:C4"/>
  </mergeCells>
  <conditionalFormatting sqref="D30 D32:D33">
    <cfRule type="cellIs" priority="1" dxfId="2" operator="between" stopIfTrue="1">
      <formula>6</formula>
      <formula>11</formula>
    </cfRule>
    <cfRule type="cellIs" priority="2" dxfId="1" operator="between" stopIfTrue="1">
      <formula>12</formula>
      <formula>18</formula>
    </cfRule>
    <cfRule type="cellIs" priority="3" dxfId="0" operator="greaterThanOrEqual" stopIfTrue="1">
      <formula>19</formula>
    </cfRule>
  </conditionalFormatting>
  <printOptions horizontalCentered="1" verticalCentered="1"/>
  <pageMargins left="0.5511811023622047" right="0.5118110236220472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Andrea</cp:lastModifiedBy>
  <cp:lastPrinted>2007-05-17T19:23:28Z</cp:lastPrinted>
  <dcterms:created xsi:type="dcterms:W3CDTF">2007-05-17T18:19:37Z</dcterms:created>
  <dcterms:modified xsi:type="dcterms:W3CDTF">2007-11-30T23:41:01Z</dcterms:modified>
  <cp:category/>
  <cp:version/>
  <cp:contentType/>
  <cp:contentStatus/>
</cp:coreProperties>
</file>